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答辩组1" sheetId="4" r:id="rId1"/>
    <sheet name="答辩组2" sheetId="1" r:id="rId2"/>
    <sheet name="延期打分表" sheetId="3" r:id="rId3"/>
  </sheets>
  <calcPr calcId="144525"/>
</workbook>
</file>

<file path=xl/sharedStrings.xml><?xml version="1.0" encoding="utf-8"?>
<sst xmlns="http://schemas.openxmlformats.org/spreadsheetml/2006/main" count="172" uniqueCount="92">
  <si>
    <t>排名</t>
  </si>
  <si>
    <t>姓名</t>
  </si>
  <si>
    <t>项目名称</t>
  </si>
  <si>
    <t>打分详情</t>
  </si>
  <si>
    <t>最终成绩</t>
  </si>
  <si>
    <t>评定</t>
  </si>
  <si>
    <t>方瑶</t>
  </si>
  <si>
    <t>基于光谱技术的的水产品肉质新鲜度检测方法研究</t>
  </si>
  <si>
    <t>北京级</t>
  </si>
  <si>
    <t>通过</t>
  </si>
  <si>
    <t>师圣铎</t>
  </si>
  <si>
    <t>基于机器视觉的高通量大豆籽粒表型分析系统</t>
  </si>
  <si>
    <t>姜铭渝</t>
  </si>
  <si>
    <t>区域综合能源系统动态仿真关键技术研究</t>
  </si>
  <si>
    <t>潘慧瑶</t>
  </si>
  <si>
    <t>基于机器学习算法的自媒体情感分析研究</t>
  </si>
  <si>
    <t>周芳宇</t>
  </si>
  <si>
    <t>温室温度预报预警系统开发</t>
  </si>
  <si>
    <t>国家级</t>
  </si>
  <si>
    <t>贾云嵩</t>
  </si>
  <si>
    <t>基于复杂事件处理的智能家居系统研发</t>
  </si>
  <si>
    <t>邓秋卓</t>
  </si>
  <si>
    <t>基于星机地多尺度遥感技术的冬小麦长势监测</t>
  </si>
  <si>
    <t>刘彧希</t>
  </si>
  <si>
    <t>无臭氧微放电低温等离子体水果保鲜技术研究与设备开发</t>
  </si>
  <si>
    <t>苏晗宇</t>
  </si>
  <si>
    <t>高通量玉米果穗粗筛分系统开发</t>
  </si>
  <si>
    <t>赵柯鸣</t>
  </si>
  <si>
    <t>基于深度学习的生猪夜间异常行为技术研究</t>
  </si>
  <si>
    <t>马梓耀</t>
  </si>
  <si>
    <t>基于极端灾害下配电网运行异常信息分析的薄弱点动态识别软件</t>
  </si>
  <si>
    <t>夏秀泽</t>
  </si>
  <si>
    <t>生鲜水果电商大数据分析系统设计与开发</t>
  </si>
  <si>
    <t>白云鹏</t>
  </si>
  <si>
    <t>基于水下机器人和水面浮标的溶解氧移动监测平台设计</t>
  </si>
  <si>
    <t>徐榤妤</t>
  </si>
  <si>
    <t>时域反射波形数据分析软件设计</t>
  </si>
  <si>
    <t>李昕樾</t>
  </si>
  <si>
    <t>基于深度学习方法的“慧e通”管控平台</t>
  </si>
  <si>
    <t>警告</t>
  </si>
  <si>
    <t>杜昊亭</t>
  </si>
  <si>
    <t>城市能源系统灾后应急调度策略</t>
  </si>
  <si>
    <t>韩照洋</t>
  </si>
  <si>
    <t>促进清洁能源消纳的电力市场交易机制研究</t>
  </si>
  <si>
    <t>刘润北</t>
  </si>
  <si>
    <t>使用水中脉冲放电控制设施农业中的绿藻的设备研发</t>
  </si>
  <si>
    <t>刘成成</t>
  </si>
  <si>
    <t>极低焦耳损耗高压脉冲电场营养液杀菌研究与设备开发</t>
  </si>
  <si>
    <t>简子淋</t>
  </si>
  <si>
    <t>微电网全分布式优化控制</t>
  </si>
  <si>
    <t>欧非凡</t>
  </si>
  <si>
    <t>“易(e)行农大”智能校园助手</t>
  </si>
  <si>
    <t>安睿泽</t>
  </si>
  <si>
    <t>基于自然手势在虚拟现实环境中漫游方法的研究</t>
  </si>
  <si>
    <t>黄祺成</t>
  </si>
  <si>
    <t>基于移动机器人平台的作物表型巡检</t>
  </si>
  <si>
    <t>顾佴彬</t>
  </si>
  <si>
    <t>基于SVR和克里金插值算法的水质溶解氧预测和三维可视化展示系统研发</t>
  </si>
  <si>
    <t>许瑷</t>
  </si>
  <si>
    <t>基于荧光量子点的微流控生物传感器研究</t>
  </si>
  <si>
    <t>王心彤</t>
  </si>
  <si>
    <t>云端大数据与灯光诱捕相结合的生态友好型智能物理杀虫产品</t>
  </si>
  <si>
    <t>尹哲文</t>
  </si>
  <si>
    <t>考虑数据预处理的短期风电功率预测方法研究</t>
  </si>
  <si>
    <t>陈浩哲</t>
  </si>
  <si>
    <t>温室环境因子及植株叶片异常巡检小车的设计与实现</t>
  </si>
  <si>
    <t>佟博</t>
  </si>
  <si>
    <t>基于Ros系统的日光温室自主运输机器人</t>
  </si>
  <si>
    <t>张品戈</t>
  </si>
  <si>
    <t>基于无人机图像的小麦计数方法研究</t>
  </si>
  <si>
    <t xml:space="preserve">李灵龙   </t>
  </si>
  <si>
    <t>智慧农场作物信息机-地协同感知系统研发</t>
  </si>
  <si>
    <t>王梓成</t>
  </si>
  <si>
    <t>基于Leap Motion手势识别的智能家居控制手环</t>
  </si>
  <si>
    <t>王彬</t>
  </si>
  <si>
    <t>负荷聚合商激励机制与模拟交易平台研究</t>
  </si>
  <si>
    <t>延期国北创打分表</t>
  </si>
  <si>
    <t>最终分数</t>
  </si>
  <si>
    <t>纪康宁</t>
  </si>
  <si>
    <t>智能邮递员研发</t>
  </si>
  <si>
    <t>李琲琲</t>
  </si>
  <si>
    <t>低温等离子体改善种子健康技术研究与设备开发</t>
  </si>
  <si>
    <t>周芷若</t>
  </si>
  <si>
    <t>基于微流控水质主要参数快速检测方法反系统研究</t>
  </si>
  <si>
    <t>胡冕琳</t>
  </si>
  <si>
    <t>基于自然语言处理的智能编辑辅助软件设计与实现</t>
  </si>
  <si>
    <t>钱煜</t>
  </si>
  <si>
    <t>家庭服务机器人的研发</t>
  </si>
  <si>
    <t>郭慧妮</t>
  </si>
  <si>
    <t>基于手势识别的书法机械臂仿人手写字体的研究</t>
  </si>
  <si>
    <t>李炎培</t>
  </si>
  <si>
    <t>语音信息识别及处理系统开发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</si>
</sst>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1" fillId="0" borderId="0"/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ill="1" applyBorder="1" applyAlignment="1"/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Alignment="1"/>
    <xf numFmtId="0" fontId="3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7" borderId="4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9" fillId="7" borderId="4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6" xfId="0" applyNumberFormat="1" applyFont="1" applyFill="1" applyBorder="1" applyAlignment="1" applyProtection="1">
      <alignment vertical="center"/>
    </xf>
    <xf numFmtId="0" fontId="9" fillId="0" borderId="4" xfId="0" applyFont="1" applyFill="1" applyBorder="1" applyAlignment="1">
      <alignment horizontal="left" vertical="center"/>
    </xf>
    <xf numFmtId="0" fontId="10" fillId="0" borderId="4" xfId="49" applyNumberFormat="1" applyFont="1" applyFill="1" applyBorder="1" applyAlignment="1" applyProtection="1">
      <alignment vertical="center"/>
    </xf>
    <xf numFmtId="0" fontId="2" fillId="0" borderId="0" xfId="0" applyFont="1" applyFill="1" applyAlignment="1"/>
    <xf numFmtId="0" fontId="9" fillId="7" borderId="6" xfId="0" applyFont="1" applyFill="1" applyBorder="1" applyAlignment="1">
      <alignment vertical="center"/>
    </xf>
    <xf numFmtId="0" fontId="2" fillId="0" borderId="0" xfId="0" applyFont="1">
      <alignment vertical="center"/>
    </xf>
    <xf numFmtId="0" fontId="10" fillId="7" borderId="4" xfId="0" applyFont="1" applyFill="1" applyBorder="1" applyAlignment="1">
      <alignment vertical="center"/>
    </xf>
    <xf numFmtId="0" fontId="10" fillId="0" borderId="4" xfId="0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2" fontId="11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zoomScale="90" zoomScaleNormal="90" workbookViewId="0">
      <selection activeCell="K14" sqref="K14"/>
    </sheetView>
  </sheetViews>
  <sheetFormatPr defaultColWidth="8.72727272727273" defaultRowHeight="14"/>
  <cols>
    <col min="3" max="3" width="38.1818181818182" customWidth="1"/>
  </cols>
  <sheetData>
    <row r="1" s="33" customFormat="1" ht="19" customHeight="1" spans="1:16">
      <c r="A1" s="34" t="s">
        <v>0</v>
      </c>
      <c r="B1" s="35" t="s">
        <v>1</v>
      </c>
      <c r="C1" s="36" t="s">
        <v>2</v>
      </c>
      <c r="D1" s="37" t="s">
        <v>3</v>
      </c>
      <c r="E1" s="37"/>
      <c r="F1" s="37"/>
      <c r="G1" s="37"/>
      <c r="H1" s="37"/>
      <c r="I1" s="37"/>
      <c r="J1" s="37"/>
      <c r="K1" s="37"/>
      <c r="L1" s="49"/>
      <c r="M1" s="50" t="s">
        <v>4</v>
      </c>
      <c r="N1" s="49"/>
      <c r="O1" s="35" t="s">
        <v>5</v>
      </c>
      <c r="P1" s="49"/>
    </row>
    <row r="2" spans="1:16">
      <c r="A2">
        <v>1</v>
      </c>
      <c r="B2" s="38" t="s">
        <v>6</v>
      </c>
      <c r="C2" s="39" t="s">
        <v>7</v>
      </c>
      <c r="D2" s="40">
        <v>75</v>
      </c>
      <c r="E2" s="40">
        <v>95</v>
      </c>
      <c r="F2" s="40">
        <v>93</v>
      </c>
      <c r="G2" s="40">
        <v>98</v>
      </c>
      <c r="H2" s="40">
        <v>95</v>
      </c>
      <c r="I2" s="40">
        <v>95</v>
      </c>
      <c r="J2" s="40">
        <v>90</v>
      </c>
      <c r="K2" s="40">
        <v>92</v>
      </c>
      <c r="L2" s="46"/>
      <c r="M2" s="51">
        <f>(SUM(D2:K2)-MAX(D2:K2)-MIN(D2:K2))/6</f>
        <v>93.3333333333333</v>
      </c>
      <c r="N2" s="46" t="s">
        <v>8</v>
      </c>
      <c r="O2" s="52" t="s">
        <v>9</v>
      </c>
      <c r="P2" s="46"/>
    </row>
    <row r="3" spans="1:16">
      <c r="A3">
        <v>2</v>
      </c>
      <c r="B3" s="38" t="s">
        <v>10</v>
      </c>
      <c r="C3" s="41" t="s">
        <v>11</v>
      </c>
      <c r="D3" s="40">
        <v>80</v>
      </c>
      <c r="E3" s="40">
        <v>90</v>
      </c>
      <c r="F3" s="40">
        <v>92</v>
      </c>
      <c r="G3" s="40">
        <v>90</v>
      </c>
      <c r="H3" s="40">
        <v>90</v>
      </c>
      <c r="I3" s="40"/>
      <c r="J3" s="40"/>
      <c r="K3" s="40"/>
      <c r="L3" s="46"/>
      <c r="M3" s="51">
        <f t="shared" ref="M3:M7" si="0">(SUM(D3:H3)-MAX(D3:H3)-MIN(D3:H3))/3</f>
        <v>90</v>
      </c>
      <c r="N3" s="46" t="s">
        <v>8</v>
      </c>
      <c r="O3" s="52" t="s">
        <v>9</v>
      </c>
      <c r="P3" s="46"/>
    </row>
    <row r="4" spans="1:16">
      <c r="A4">
        <v>3</v>
      </c>
      <c r="B4" s="38" t="s">
        <v>12</v>
      </c>
      <c r="C4" s="42" t="s">
        <v>13</v>
      </c>
      <c r="D4" s="40">
        <v>65</v>
      </c>
      <c r="E4" s="40">
        <v>90</v>
      </c>
      <c r="F4" s="40">
        <v>91</v>
      </c>
      <c r="G4" s="40">
        <v>89</v>
      </c>
      <c r="H4" s="40">
        <v>92</v>
      </c>
      <c r="I4" s="40"/>
      <c r="J4" s="40"/>
      <c r="K4" s="40"/>
      <c r="L4" s="46"/>
      <c r="M4" s="51">
        <f t="shared" si="0"/>
        <v>90</v>
      </c>
      <c r="N4" s="53" t="s">
        <v>8</v>
      </c>
      <c r="O4" s="52" t="s">
        <v>9</v>
      </c>
      <c r="P4" s="46"/>
    </row>
    <row r="5" spans="1:16">
      <c r="A5">
        <v>4</v>
      </c>
      <c r="B5" s="38" t="s">
        <v>14</v>
      </c>
      <c r="C5" s="43" t="s">
        <v>15</v>
      </c>
      <c r="D5" s="40">
        <v>85</v>
      </c>
      <c r="E5" s="40">
        <v>90</v>
      </c>
      <c r="F5" s="40">
        <v>94</v>
      </c>
      <c r="G5" s="40">
        <v>93</v>
      </c>
      <c r="H5" s="40">
        <v>82</v>
      </c>
      <c r="I5" s="40"/>
      <c r="J5" s="40"/>
      <c r="K5" s="40"/>
      <c r="L5" s="46"/>
      <c r="M5" s="51">
        <f t="shared" si="0"/>
        <v>89.3333333333333</v>
      </c>
      <c r="N5" s="53" t="s">
        <v>8</v>
      </c>
      <c r="O5" s="52" t="s">
        <v>9</v>
      </c>
      <c r="P5" s="46"/>
    </row>
    <row r="6" spans="1:16">
      <c r="A6">
        <v>5</v>
      </c>
      <c r="B6" s="38" t="s">
        <v>16</v>
      </c>
      <c r="C6" s="39" t="s">
        <v>17</v>
      </c>
      <c r="D6" s="40">
        <v>85</v>
      </c>
      <c r="E6" s="40">
        <v>90</v>
      </c>
      <c r="F6" s="40">
        <v>85</v>
      </c>
      <c r="G6" s="40">
        <v>94</v>
      </c>
      <c r="H6" s="40">
        <v>89</v>
      </c>
      <c r="I6" s="40">
        <v>93</v>
      </c>
      <c r="J6" s="40">
        <v>90</v>
      </c>
      <c r="K6" s="40">
        <v>85</v>
      </c>
      <c r="L6" s="46"/>
      <c r="M6" s="51">
        <f t="shared" ref="M6:M11" si="1">(SUM(D6:K6)-MAX(D6:K6)-MIN(D6:K6))/6</f>
        <v>88.6666666666667</v>
      </c>
      <c r="N6" s="54" t="s">
        <v>18</v>
      </c>
      <c r="O6" s="52" t="s">
        <v>9</v>
      </c>
      <c r="P6" s="46"/>
    </row>
    <row r="7" spans="1:16">
      <c r="A7">
        <v>6</v>
      </c>
      <c r="B7" s="38" t="s">
        <v>19</v>
      </c>
      <c r="C7" s="39" t="s">
        <v>20</v>
      </c>
      <c r="D7" s="40">
        <v>80</v>
      </c>
      <c r="E7" s="40">
        <v>85</v>
      </c>
      <c r="F7" s="40">
        <v>88</v>
      </c>
      <c r="G7" s="40">
        <v>88</v>
      </c>
      <c r="H7" s="40">
        <v>87</v>
      </c>
      <c r="I7" s="40"/>
      <c r="J7" s="40"/>
      <c r="K7" s="40"/>
      <c r="L7" s="46"/>
      <c r="M7" s="51">
        <f t="shared" si="0"/>
        <v>86.6666666666667</v>
      </c>
      <c r="N7" s="54" t="s">
        <v>18</v>
      </c>
      <c r="O7" s="52" t="s">
        <v>9</v>
      </c>
      <c r="P7" s="46"/>
    </row>
    <row r="8" spans="1:16">
      <c r="A8">
        <v>7</v>
      </c>
      <c r="B8" s="38" t="s">
        <v>21</v>
      </c>
      <c r="C8" s="39" t="s">
        <v>22</v>
      </c>
      <c r="D8" s="40">
        <v>80</v>
      </c>
      <c r="E8" s="40">
        <v>90</v>
      </c>
      <c r="F8" s="40">
        <v>86</v>
      </c>
      <c r="G8" s="40">
        <v>85</v>
      </c>
      <c r="H8" s="40">
        <v>86</v>
      </c>
      <c r="I8" s="46">
        <v>82</v>
      </c>
      <c r="J8" s="46"/>
      <c r="K8" s="46">
        <v>84</v>
      </c>
      <c r="L8" s="46"/>
      <c r="M8" s="51">
        <f>(SUM(D8:I8,K8)-MAX(D8:I8,K8)-MIN(D8:I8,K8))/5</f>
        <v>84.6</v>
      </c>
      <c r="N8" s="53" t="s">
        <v>8</v>
      </c>
      <c r="O8" s="52" t="s">
        <v>9</v>
      </c>
      <c r="P8" s="46"/>
    </row>
    <row r="9" spans="1:16">
      <c r="A9">
        <v>8</v>
      </c>
      <c r="B9" s="44" t="s">
        <v>23</v>
      </c>
      <c r="C9" s="45" t="s">
        <v>24</v>
      </c>
      <c r="D9" s="46">
        <v>70</v>
      </c>
      <c r="E9" s="46">
        <v>80</v>
      </c>
      <c r="F9" s="46">
        <v>60</v>
      </c>
      <c r="G9" s="46">
        <v>83</v>
      </c>
      <c r="H9" s="46">
        <v>85</v>
      </c>
      <c r="I9" s="46">
        <v>88</v>
      </c>
      <c r="J9" s="46">
        <v>85</v>
      </c>
      <c r="K9" s="46">
        <v>90</v>
      </c>
      <c r="L9" s="46"/>
      <c r="M9" s="55">
        <f t="shared" si="1"/>
        <v>81.8333333333333</v>
      </c>
      <c r="N9" s="53" t="s">
        <v>8</v>
      </c>
      <c r="O9" s="52" t="s">
        <v>9</v>
      </c>
      <c r="P9" s="46"/>
    </row>
    <row r="10" spans="1:16">
      <c r="A10">
        <v>9</v>
      </c>
      <c r="B10" s="38" t="s">
        <v>25</v>
      </c>
      <c r="C10" s="39" t="s">
        <v>26</v>
      </c>
      <c r="D10" s="40">
        <v>75</v>
      </c>
      <c r="E10" s="40">
        <v>80</v>
      </c>
      <c r="F10" s="40">
        <v>77</v>
      </c>
      <c r="G10" s="40">
        <v>90</v>
      </c>
      <c r="H10" s="40">
        <v>77</v>
      </c>
      <c r="I10" s="40">
        <v>87</v>
      </c>
      <c r="J10" s="40">
        <v>85</v>
      </c>
      <c r="K10" s="40">
        <v>84</v>
      </c>
      <c r="L10" s="40"/>
      <c r="M10" s="51">
        <f t="shared" si="1"/>
        <v>81.6666666666667</v>
      </c>
      <c r="N10" s="53" t="s">
        <v>8</v>
      </c>
      <c r="O10" s="52" t="s">
        <v>9</v>
      </c>
      <c r="P10" s="46"/>
    </row>
    <row r="11" spans="1:16">
      <c r="A11">
        <v>10</v>
      </c>
      <c r="B11" s="38" t="s">
        <v>27</v>
      </c>
      <c r="C11" s="39" t="s">
        <v>28</v>
      </c>
      <c r="D11" s="40">
        <v>80</v>
      </c>
      <c r="E11" s="40">
        <v>90</v>
      </c>
      <c r="F11" s="40">
        <v>65</v>
      </c>
      <c r="G11" s="40">
        <v>87</v>
      </c>
      <c r="H11" s="40">
        <v>68</v>
      </c>
      <c r="I11" s="40">
        <v>84</v>
      </c>
      <c r="J11" s="40">
        <v>85</v>
      </c>
      <c r="K11" s="40">
        <v>86</v>
      </c>
      <c r="L11" s="40"/>
      <c r="M11" s="51">
        <f t="shared" si="1"/>
        <v>81.6666666666667</v>
      </c>
      <c r="N11" s="53" t="s">
        <v>8</v>
      </c>
      <c r="O11" s="52" t="s">
        <v>9</v>
      </c>
      <c r="P11" s="46"/>
    </row>
    <row r="12" spans="1:16">
      <c r="A12">
        <v>11</v>
      </c>
      <c r="B12" s="38" t="s">
        <v>29</v>
      </c>
      <c r="C12" s="39" t="s">
        <v>30</v>
      </c>
      <c r="D12" s="40">
        <v>70</v>
      </c>
      <c r="E12" s="40">
        <v>80</v>
      </c>
      <c r="F12" s="40">
        <v>78</v>
      </c>
      <c r="G12" s="40">
        <v>85</v>
      </c>
      <c r="H12" s="40">
        <v>85</v>
      </c>
      <c r="I12" s="40"/>
      <c r="J12" s="40"/>
      <c r="K12" s="40"/>
      <c r="L12" s="40"/>
      <c r="M12" s="51">
        <f t="shared" ref="M12:M17" si="2">(SUM(D12:H12)-MAX(D12:H12)-MIN(D12:H12))/3</f>
        <v>81</v>
      </c>
      <c r="N12" s="46" t="s">
        <v>8</v>
      </c>
      <c r="O12" s="52" t="s">
        <v>9</v>
      </c>
      <c r="P12" s="46"/>
    </row>
    <row r="13" spans="1:16">
      <c r="A13">
        <v>12</v>
      </c>
      <c r="B13" s="38" t="s">
        <v>31</v>
      </c>
      <c r="C13" s="39" t="s">
        <v>32</v>
      </c>
      <c r="D13" s="40">
        <v>75</v>
      </c>
      <c r="E13" s="40">
        <v>85</v>
      </c>
      <c r="F13" s="40">
        <v>75</v>
      </c>
      <c r="G13" s="40">
        <v>83</v>
      </c>
      <c r="H13" s="40">
        <v>70</v>
      </c>
      <c r="I13" s="40">
        <v>82</v>
      </c>
      <c r="J13" s="40">
        <v>85</v>
      </c>
      <c r="K13" s="40">
        <v>88</v>
      </c>
      <c r="L13" s="40"/>
      <c r="M13" s="51">
        <f>(SUM(D13:K13)-MAX(D13:K13)-MIN(D13:K13))/6</f>
        <v>80.8333333333333</v>
      </c>
      <c r="N13" s="46" t="s">
        <v>8</v>
      </c>
      <c r="O13" s="52" t="s">
        <v>9</v>
      </c>
      <c r="P13" s="46"/>
    </row>
    <row r="14" spans="1:16">
      <c r="A14">
        <v>13</v>
      </c>
      <c r="B14" s="38" t="s">
        <v>33</v>
      </c>
      <c r="C14" s="47" t="s">
        <v>34</v>
      </c>
      <c r="D14" s="40">
        <v>75</v>
      </c>
      <c r="E14" s="40">
        <v>80</v>
      </c>
      <c r="F14" s="40">
        <v>75</v>
      </c>
      <c r="G14" s="40">
        <v>88</v>
      </c>
      <c r="H14" s="40">
        <v>87</v>
      </c>
      <c r="I14" s="40"/>
      <c r="J14" s="40"/>
      <c r="K14" s="40"/>
      <c r="L14" s="40"/>
      <c r="M14" s="51">
        <f t="shared" si="2"/>
        <v>80.6666666666667</v>
      </c>
      <c r="N14" s="46" t="s">
        <v>8</v>
      </c>
      <c r="O14" s="52" t="s">
        <v>9</v>
      </c>
      <c r="P14" s="46"/>
    </row>
    <row r="15" spans="1:16">
      <c r="A15">
        <v>14</v>
      </c>
      <c r="B15" s="38" t="s">
        <v>35</v>
      </c>
      <c r="C15" s="42" t="s">
        <v>36</v>
      </c>
      <c r="D15" s="40">
        <v>75</v>
      </c>
      <c r="E15" s="40">
        <v>85</v>
      </c>
      <c r="F15" s="40">
        <v>80</v>
      </c>
      <c r="G15" s="40">
        <v>85</v>
      </c>
      <c r="H15" s="40">
        <v>70</v>
      </c>
      <c r="I15" s="40">
        <v>78</v>
      </c>
      <c r="J15" s="40">
        <v>80</v>
      </c>
      <c r="K15" s="40">
        <v>85</v>
      </c>
      <c r="L15" s="40"/>
      <c r="M15" s="51">
        <f>(SUM(D15:K15)-MAX(D15:K15)-MIN(D15:K15))/6</f>
        <v>80.5</v>
      </c>
      <c r="N15" s="46" t="s">
        <v>8</v>
      </c>
      <c r="O15" s="52" t="s">
        <v>9</v>
      </c>
      <c r="P15" s="46"/>
    </row>
    <row r="16" spans="1:16">
      <c r="A16">
        <v>15</v>
      </c>
      <c r="B16" s="38" t="s">
        <v>37</v>
      </c>
      <c r="C16" s="39" t="s">
        <v>38</v>
      </c>
      <c r="D16" s="40">
        <v>80</v>
      </c>
      <c r="E16" s="40">
        <v>80</v>
      </c>
      <c r="F16" s="40">
        <v>80</v>
      </c>
      <c r="G16" s="40">
        <v>87</v>
      </c>
      <c r="H16" s="40">
        <v>72</v>
      </c>
      <c r="I16" s="40"/>
      <c r="J16" s="40"/>
      <c r="K16" s="40"/>
      <c r="L16" s="40"/>
      <c r="M16" s="51">
        <f t="shared" si="2"/>
        <v>80</v>
      </c>
      <c r="N16" s="46" t="s">
        <v>8</v>
      </c>
      <c r="O16" s="52" t="s">
        <v>39</v>
      </c>
      <c r="P16" s="46"/>
    </row>
    <row r="17" spans="1:16">
      <c r="A17">
        <v>16</v>
      </c>
      <c r="B17" s="38" t="s">
        <v>40</v>
      </c>
      <c r="C17" s="48" t="s">
        <v>41</v>
      </c>
      <c r="D17" s="40">
        <v>85</v>
      </c>
      <c r="E17" s="40">
        <v>70</v>
      </c>
      <c r="F17" s="40">
        <v>77</v>
      </c>
      <c r="G17" s="40">
        <v>86</v>
      </c>
      <c r="H17" s="40">
        <v>76</v>
      </c>
      <c r="I17" s="40"/>
      <c r="J17" s="40"/>
      <c r="K17" s="40"/>
      <c r="L17" s="40"/>
      <c r="M17" s="51">
        <f t="shared" si="2"/>
        <v>79.3333333333333</v>
      </c>
      <c r="N17" s="46" t="s">
        <v>8</v>
      </c>
      <c r="O17" s="52" t="s">
        <v>39</v>
      </c>
      <c r="P17" s="46"/>
    </row>
    <row r="18" spans="2:16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2:16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2:16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</sheetData>
  <mergeCells count="1">
    <mergeCell ref="D1:K1"/>
  </mergeCells>
  <dataValidations count="1">
    <dataValidation allowBlank="1" showInputMessage="1" showErrorMessage="1" promptTitle="填写项目名称" prompt="填写项目完整名称。" sqref="C8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zoomScale="80" zoomScaleNormal="80" workbookViewId="0">
      <selection activeCell="M23" sqref="M23"/>
    </sheetView>
  </sheetViews>
  <sheetFormatPr defaultColWidth="8.72727272727273" defaultRowHeight="14"/>
  <cols>
    <col min="3" max="3" width="50.3363636363636" customWidth="1"/>
    <col min="12" max="12" width="12.8181818181818"/>
    <col min="13" max="13" width="13.0636363636364" style="2" customWidth="1"/>
    <col min="14" max="14" width="10.6818181818182" style="20" customWidth="1"/>
    <col min="17" max="17" width="15.2" customWidth="1"/>
  </cols>
  <sheetData>
    <row r="1" s="19" customFormat="1" ht="17.5" spans="1:15">
      <c r="A1" s="21" t="s">
        <v>0</v>
      </c>
      <c r="B1" s="22" t="s">
        <v>1</v>
      </c>
      <c r="C1" s="23" t="s">
        <v>2</v>
      </c>
      <c r="D1" s="24" t="s">
        <v>3</v>
      </c>
      <c r="E1" s="24"/>
      <c r="F1" s="24"/>
      <c r="G1" s="24"/>
      <c r="H1" s="24"/>
      <c r="I1" s="24"/>
      <c r="J1" s="24"/>
      <c r="K1" s="24"/>
      <c r="L1" s="24"/>
      <c r="M1" s="28" t="s">
        <v>4</v>
      </c>
      <c r="N1" s="29"/>
      <c r="O1" s="30" t="s">
        <v>5</v>
      </c>
    </row>
    <row r="2" spans="1:17">
      <c r="A2">
        <v>1</v>
      </c>
      <c r="B2" s="7" t="s">
        <v>42</v>
      </c>
      <c r="C2" s="25" t="s">
        <v>43</v>
      </c>
      <c r="D2" s="10">
        <v>95</v>
      </c>
      <c r="E2" s="10">
        <v>83</v>
      </c>
      <c r="F2" s="10">
        <v>85</v>
      </c>
      <c r="G2" s="10">
        <v>90</v>
      </c>
      <c r="H2" s="10">
        <v>90</v>
      </c>
      <c r="I2" s="10">
        <v>89</v>
      </c>
      <c r="J2" s="10">
        <v>85</v>
      </c>
      <c r="K2" s="10">
        <v>96</v>
      </c>
      <c r="L2">
        <v>89</v>
      </c>
      <c r="M2" s="31">
        <f t="shared" ref="M2:M13" si="0">(SUM(D2:L2)-MAX(D2:L2)-MIN(D2:L2))/7</f>
        <v>89</v>
      </c>
      <c r="N2" s="20" t="s">
        <v>8</v>
      </c>
      <c r="O2" s="18" t="s">
        <v>9</v>
      </c>
      <c r="Q2" s="11"/>
    </row>
    <row r="3" spans="1:17">
      <c r="A3">
        <v>2</v>
      </c>
      <c r="B3" s="7" t="s">
        <v>44</v>
      </c>
      <c r="C3" s="25" t="s">
        <v>45</v>
      </c>
      <c r="D3" s="10">
        <v>90</v>
      </c>
      <c r="E3" s="10">
        <v>83</v>
      </c>
      <c r="F3" s="10">
        <v>90</v>
      </c>
      <c r="G3" s="10">
        <v>90</v>
      </c>
      <c r="H3" s="10">
        <v>90</v>
      </c>
      <c r="I3" s="10">
        <v>82</v>
      </c>
      <c r="J3" s="10">
        <v>80</v>
      </c>
      <c r="K3" s="10">
        <v>95</v>
      </c>
      <c r="L3">
        <v>86</v>
      </c>
      <c r="M3" s="31">
        <f t="shared" si="0"/>
        <v>87.2857142857143</v>
      </c>
      <c r="N3" s="32" t="s">
        <v>18</v>
      </c>
      <c r="O3" s="18" t="s">
        <v>9</v>
      </c>
      <c r="Q3" s="11"/>
    </row>
    <row r="4" spans="1:17">
      <c r="A4">
        <v>3</v>
      </c>
      <c r="B4" s="7" t="s">
        <v>46</v>
      </c>
      <c r="C4" s="25" t="s">
        <v>47</v>
      </c>
      <c r="D4" s="10">
        <v>93</v>
      </c>
      <c r="E4" s="10">
        <v>80</v>
      </c>
      <c r="F4" s="10">
        <v>95</v>
      </c>
      <c r="G4" s="10">
        <v>80</v>
      </c>
      <c r="H4" s="10">
        <v>90</v>
      </c>
      <c r="I4" s="10">
        <v>81</v>
      </c>
      <c r="J4" s="10">
        <v>83</v>
      </c>
      <c r="K4" s="10">
        <v>95</v>
      </c>
      <c r="L4">
        <v>87</v>
      </c>
      <c r="M4" s="31">
        <f t="shared" si="0"/>
        <v>87</v>
      </c>
      <c r="N4" s="32" t="s">
        <v>18</v>
      </c>
      <c r="O4" s="18" t="s">
        <v>9</v>
      </c>
      <c r="Q4" s="11"/>
    </row>
    <row r="5" spans="1:17">
      <c r="A5">
        <v>4</v>
      </c>
      <c r="B5" s="7" t="s">
        <v>48</v>
      </c>
      <c r="C5" s="25" t="s">
        <v>49</v>
      </c>
      <c r="D5" s="10">
        <v>83</v>
      </c>
      <c r="E5" s="10">
        <v>85</v>
      </c>
      <c r="F5" s="10">
        <v>85</v>
      </c>
      <c r="G5" s="10">
        <v>85</v>
      </c>
      <c r="H5" s="10">
        <v>70</v>
      </c>
      <c r="I5" s="10">
        <v>83</v>
      </c>
      <c r="J5" s="10">
        <v>84</v>
      </c>
      <c r="K5" s="10">
        <v>95</v>
      </c>
      <c r="L5">
        <v>88</v>
      </c>
      <c r="M5" s="31">
        <f t="shared" si="0"/>
        <v>84.7142857142857</v>
      </c>
      <c r="N5" s="20" t="s">
        <v>8</v>
      </c>
      <c r="O5" s="18" t="s">
        <v>9</v>
      </c>
      <c r="Q5" s="11"/>
    </row>
    <row r="6" spans="1:17">
      <c r="A6">
        <v>5</v>
      </c>
      <c r="B6" s="7" t="s">
        <v>50</v>
      </c>
      <c r="C6" s="25" t="s">
        <v>51</v>
      </c>
      <c r="D6" s="10">
        <v>82</v>
      </c>
      <c r="E6" s="10">
        <v>81</v>
      </c>
      <c r="F6" s="10">
        <v>85</v>
      </c>
      <c r="G6" s="10">
        <v>80</v>
      </c>
      <c r="H6" s="10">
        <v>85</v>
      </c>
      <c r="I6" s="10">
        <v>82</v>
      </c>
      <c r="J6" s="10">
        <v>87</v>
      </c>
      <c r="K6" s="10">
        <v>95</v>
      </c>
      <c r="L6">
        <v>85</v>
      </c>
      <c r="M6" s="31">
        <f t="shared" si="0"/>
        <v>83.8571428571429</v>
      </c>
      <c r="N6" s="20" t="s">
        <v>8</v>
      </c>
      <c r="O6" s="18" t="s">
        <v>9</v>
      </c>
      <c r="Q6" s="11"/>
    </row>
    <row r="7" spans="1:17">
      <c r="A7">
        <v>6</v>
      </c>
      <c r="B7" s="7" t="s">
        <v>52</v>
      </c>
      <c r="C7" s="25" t="s">
        <v>53</v>
      </c>
      <c r="D7" s="10">
        <v>90</v>
      </c>
      <c r="E7" s="10">
        <v>82</v>
      </c>
      <c r="F7" s="10">
        <v>85</v>
      </c>
      <c r="G7" s="10">
        <v>75</v>
      </c>
      <c r="H7" s="10">
        <v>70</v>
      </c>
      <c r="I7">
        <v>85</v>
      </c>
      <c r="J7">
        <v>82</v>
      </c>
      <c r="K7">
        <v>98</v>
      </c>
      <c r="L7">
        <v>87</v>
      </c>
      <c r="M7" s="31">
        <f t="shared" si="0"/>
        <v>83.7142857142857</v>
      </c>
      <c r="N7" s="32" t="s">
        <v>18</v>
      </c>
      <c r="O7" s="18" t="s">
        <v>9</v>
      </c>
      <c r="Q7" s="11"/>
    </row>
    <row r="8" spans="1:17">
      <c r="A8">
        <v>7</v>
      </c>
      <c r="B8" s="7" t="s">
        <v>54</v>
      </c>
      <c r="C8" s="25" t="s">
        <v>55</v>
      </c>
      <c r="D8" s="10">
        <v>89</v>
      </c>
      <c r="E8" s="10">
        <v>82</v>
      </c>
      <c r="F8" s="10">
        <v>90</v>
      </c>
      <c r="G8" s="10">
        <v>70</v>
      </c>
      <c r="H8" s="10">
        <v>65</v>
      </c>
      <c r="I8" s="10">
        <v>84</v>
      </c>
      <c r="J8" s="10">
        <v>80</v>
      </c>
      <c r="K8" s="10">
        <v>90</v>
      </c>
      <c r="L8">
        <v>84</v>
      </c>
      <c r="M8" s="31">
        <f t="shared" si="0"/>
        <v>82.7142857142857</v>
      </c>
      <c r="N8" s="20" t="s">
        <v>8</v>
      </c>
      <c r="O8" s="18" t="s">
        <v>9</v>
      </c>
      <c r="Q8" s="11"/>
    </row>
    <row r="9" spans="1:17">
      <c r="A9">
        <v>8</v>
      </c>
      <c r="B9" s="7" t="s">
        <v>56</v>
      </c>
      <c r="C9" s="25" t="s">
        <v>57</v>
      </c>
      <c r="D9" s="10">
        <v>85</v>
      </c>
      <c r="E9" s="10">
        <v>81</v>
      </c>
      <c r="F9" s="10">
        <v>75</v>
      </c>
      <c r="G9" s="10">
        <v>80</v>
      </c>
      <c r="H9" s="10">
        <v>60</v>
      </c>
      <c r="I9">
        <v>84</v>
      </c>
      <c r="J9">
        <v>81</v>
      </c>
      <c r="K9">
        <v>95</v>
      </c>
      <c r="L9">
        <v>88</v>
      </c>
      <c r="M9" s="31">
        <f t="shared" si="0"/>
        <v>82</v>
      </c>
      <c r="N9" s="20" t="s">
        <v>8</v>
      </c>
      <c r="O9" s="18" t="s">
        <v>9</v>
      </c>
      <c r="Q9" s="11"/>
    </row>
    <row r="10" spans="1:17">
      <c r="A10">
        <v>9</v>
      </c>
      <c r="B10" s="7" t="s">
        <v>58</v>
      </c>
      <c r="C10" s="26" t="s">
        <v>59</v>
      </c>
      <c r="D10" s="10">
        <v>85</v>
      </c>
      <c r="E10" s="10">
        <v>83</v>
      </c>
      <c r="F10" s="10">
        <v>90</v>
      </c>
      <c r="G10" s="10">
        <v>75</v>
      </c>
      <c r="H10" s="10">
        <v>60</v>
      </c>
      <c r="I10">
        <v>84</v>
      </c>
      <c r="J10">
        <v>72</v>
      </c>
      <c r="K10">
        <v>96</v>
      </c>
      <c r="L10">
        <v>84</v>
      </c>
      <c r="M10" s="31">
        <f t="shared" si="0"/>
        <v>81.8571428571429</v>
      </c>
      <c r="N10" s="20" t="s">
        <v>8</v>
      </c>
      <c r="O10" s="18" t="s">
        <v>9</v>
      </c>
      <c r="Q10" s="11"/>
    </row>
    <row r="11" spans="1:15">
      <c r="A11">
        <v>10</v>
      </c>
      <c r="B11" s="7" t="s">
        <v>60</v>
      </c>
      <c r="C11" s="25" t="s">
        <v>61</v>
      </c>
      <c r="D11" s="10">
        <v>82</v>
      </c>
      <c r="E11" s="10">
        <v>80</v>
      </c>
      <c r="F11" s="10">
        <v>85</v>
      </c>
      <c r="G11" s="10">
        <v>80</v>
      </c>
      <c r="H11" s="10">
        <v>65</v>
      </c>
      <c r="I11" s="10">
        <v>80</v>
      </c>
      <c r="J11" s="10">
        <v>79</v>
      </c>
      <c r="K11" s="10">
        <v>90</v>
      </c>
      <c r="L11" s="10">
        <v>85</v>
      </c>
      <c r="M11" s="31">
        <f t="shared" si="0"/>
        <v>81.5714285714286</v>
      </c>
      <c r="N11" s="32" t="s">
        <v>18</v>
      </c>
      <c r="O11" s="18" t="s">
        <v>9</v>
      </c>
    </row>
    <row r="12" spans="1:15">
      <c r="A12">
        <v>11</v>
      </c>
      <c r="B12" s="7" t="s">
        <v>62</v>
      </c>
      <c r="C12" s="25" t="s">
        <v>63</v>
      </c>
      <c r="D12" s="10">
        <v>84</v>
      </c>
      <c r="E12" s="10">
        <v>83</v>
      </c>
      <c r="F12" s="10">
        <v>85</v>
      </c>
      <c r="G12" s="10">
        <v>75</v>
      </c>
      <c r="H12" s="10">
        <v>75</v>
      </c>
      <c r="I12" s="10">
        <v>86</v>
      </c>
      <c r="J12" s="10">
        <v>75</v>
      </c>
      <c r="K12" s="10">
        <v>95</v>
      </c>
      <c r="L12" s="10">
        <v>82</v>
      </c>
      <c r="M12" s="31">
        <f t="shared" si="0"/>
        <v>81.4285714285714</v>
      </c>
      <c r="N12" s="32" t="s">
        <v>18</v>
      </c>
      <c r="O12" s="18" t="s">
        <v>9</v>
      </c>
    </row>
    <row r="13" spans="1:15">
      <c r="A13">
        <v>12</v>
      </c>
      <c r="B13" s="7" t="s">
        <v>64</v>
      </c>
      <c r="C13" s="25" t="s">
        <v>65</v>
      </c>
      <c r="D13" s="10">
        <v>92</v>
      </c>
      <c r="E13" s="10">
        <v>83</v>
      </c>
      <c r="F13" s="10">
        <v>90</v>
      </c>
      <c r="G13" s="10">
        <v>75</v>
      </c>
      <c r="H13" s="10">
        <v>60</v>
      </c>
      <c r="I13" s="10">
        <v>80</v>
      </c>
      <c r="J13" s="10">
        <v>71</v>
      </c>
      <c r="K13" s="10">
        <v>90</v>
      </c>
      <c r="L13" s="10">
        <v>80</v>
      </c>
      <c r="M13" s="31">
        <f t="shared" si="0"/>
        <v>81.2857142857143</v>
      </c>
      <c r="N13" s="20" t="s">
        <v>8</v>
      </c>
      <c r="O13" s="18" t="s">
        <v>9</v>
      </c>
    </row>
    <row r="14" spans="1:15">
      <c r="A14">
        <v>13</v>
      </c>
      <c r="B14" s="7" t="s">
        <v>66</v>
      </c>
      <c r="C14" s="25" t="s">
        <v>67</v>
      </c>
      <c r="D14" s="10">
        <v>88</v>
      </c>
      <c r="E14" s="10">
        <v>78</v>
      </c>
      <c r="F14" s="10">
        <v>78</v>
      </c>
      <c r="G14" s="10">
        <v>75</v>
      </c>
      <c r="H14" s="10"/>
      <c r="I14" s="10">
        <v>80</v>
      </c>
      <c r="J14" s="10">
        <v>78</v>
      </c>
      <c r="K14" s="10">
        <v>90</v>
      </c>
      <c r="L14" s="10">
        <v>84</v>
      </c>
      <c r="M14" s="31">
        <f>(SUM(D14:G14,I14:L14)-MAX(D14:G14,I14:L14)-MIN(D14:G14,I14:L14))/6</f>
        <v>81</v>
      </c>
      <c r="N14" s="32" t="s">
        <v>18</v>
      </c>
      <c r="O14" s="18" t="s">
        <v>9</v>
      </c>
    </row>
    <row r="15" spans="1:15">
      <c r="A15">
        <v>14</v>
      </c>
      <c r="B15" s="7" t="s">
        <v>68</v>
      </c>
      <c r="C15" s="25" t="s">
        <v>69</v>
      </c>
      <c r="D15" s="10">
        <v>83</v>
      </c>
      <c r="E15" s="10">
        <v>82</v>
      </c>
      <c r="F15" s="10">
        <v>80</v>
      </c>
      <c r="G15" s="10">
        <v>75</v>
      </c>
      <c r="H15" s="10">
        <v>70</v>
      </c>
      <c r="I15" s="10">
        <v>87</v>
      </c>
      <c r="J15" s="10">
        <v>72</v>
      </c>
      <c r="K15" s="10">
        <v>90</v>
      </c>
      <c r="L15" s="10">
        <v>81</v>
      </c>
      <c r="M15" s="31">
        <f>(SUM(D15:L15)-MAX(D15:L15)-MIN(D15:L15))/7</f>
        <v>80</v>
      </c>
      <c r="N15" s="20" t="s">
        <v>8</v>
      </c>
      <c r="O15" s="18" t="s">
        <v>9</v>
      </c>
    </row>
    <row r="16" spans="1:15">
      <c r="A16">
        <v>15</v>
      </c>
      <c r="B16" s="7" t="s">
        <v>70</v>
      </c>
      <c r="C16" s="25" t="s">
        <v>71</v>
      </c>
      <c r="D16" s="10">
        <v>80</v>
      </c>
      <c r="E16" s="10">
        <v>82</v>
      </c>
      <c r="F16" s="10">
        <v>80</v>
      </c>
      <c r="G16" s="10">
        <v>70</v>
      </c>
      <c r="H16" s="10">
        <v>50</v>
      </c>
      <c r="I16" s="10">
        <v>84</v>
      </c>
      <c r="J16" s="10">
        <v>78</v>
      </c>
      <c r="K16" s="10">
        <v>90</v>
      </c>
      <c r="L16" s="10">
        <v>82</v>
      </c>
      <c r="M16" s="31">
        <f>(SUM(D16:L16)-MAX(D16:L16)-MIN(D16:L16))/7</f>
        <v>79.4285714285714</v>
      </c>
      <c r="N16" s="20" t="s">
        <v>8</v>
      </c>
      <c r="O16" s="18" t="s">
        <v>9</v>
      </c>
    </row>
    <row r="17" spans="1:15">
      <c r="A17">
        <v>16</v>
      </c>
      <c r="B17" s="7" t="s">
        <v>72</v>
      </c>
      <c r="C17" s="25" t="s">
        <v>73</v>
      </c>
      <c r="D17" s="10">
        <v>81</v>
      </c>
      <c r="E17" s="10">
        <v>78</v>
      </c>
      <c r="F17" s="10">
        <v>73</v>
      </c>
      <c r="G17" s="10">
        <v>70</v>
      </c>
      <c r="H17" s="10">
        <v>60</v>
      </c>
      <c r="I17" s="10">
        <v>78</v>
      </c>
      <c r="J17" s="10">
        <v>82</v>
      </c>
      <c r="K17" s="10">
        <v>90</v>
      </c>
      <c r="L17" s="10">
        <v>85</v>
      </c>
      <c r="M17" s="31">
        <f>(SUM(D17:L17)-MAX(D17:L17)-MIN(D17:L17))/7</f>
        <v>78.1428571428571</v>
      </c>
      <c r="N17" s="20" t="s">
        <v>8</v>
      </c>
      <c r="O17" s="18" t="s">
        <v>39</v>
      </c>
    </row>
    <row r="18" spans="1:15">
      <c r="A18">
        <v>17</v>
      </c>
      <c r="B18" s="7" t="s">
        <v>74</v>
      </c>
      <c r="C18" s="27" t="s">
        <v>75</v>
      </c>
      <c r="D18" s="10">
        <v>80</v>
      </c>
      <c r="E18" s="10">
        <v>81</v>
      </c>
      <c r="F18" s="10">
        <v>80</v>
      </c>
      <c r="G18" s="10">
        <v>80</v>
      </c>
      <c r="H18" s="10">
        <v>50</v>
      </c>
      <c r="I18" s="10">
        <v>70</v>
      </c>
      <c r="J18" s="10">
        <v>65</v>
      </c>
      <c r="K18" s="10">
        <v>90</v>
      </c>
      <c r="L18" s="10">
        <v>72</v>
      </c>
      <c r="M18" s="31">
        <f>(SUM(D18:L18)-MAX(D18:L18)-MIN(D18:L18))/7</f>
        <v>75.4285714285714</v>
      </c>
      <c r="N18" s="20" t="s">
        <v>8</v>
      </c>
      <c r="O18" s="18" t="s">
        <v>39</v>
      </c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ortState ref="B1:M35">
    <sortCondition ref="M1:M35" descending="1"/>
  </sortState>
  <mergeCells count="1">
    <mergeCell ref="D1:L1"/>
  </mergeCells>
  <dataValidations count="1">
    <dataValidation allowBlank="1" showInputMessage="1" showErrorMessage="1" promptTitle="填写项目名称" prompt="填写项目完整名称。" sqref="C5 C7 C9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J13" sqref="J13"/>
    </sheetView>
  </sheetViews>
  <sheetFormatPr defaultColWidth="8.72727272727273" defaultRowHeight="14"/>
  <cols>
    <col min="3" max="3" width="46.8181818181818" customWidth="1"/>
    <col min="8" max="8" width="8.72727272727273" style="1"/>
    <col min="9" max="9" width="11.7272727272727" style="2" customWidth="1"/>
  </cols>
  <sheetData>
    <row r="1" spans="2:8">
      <c r="B1" s="2" t="s">
        <v>76</v>
      </c>
      <c r="C1" s="2"/>
      <c r="D1" s="2"/>
      <c r="E1" s="2"/>
      <c r="F1" s="2"/>
      <c r="G1" s="2"/>
      <c r="H1" s="2"/>
    </row>
    <row r="2" spans="2:8">
      <c r="B2" s="2"/>
      <c r="C2" s="2"/>
      <c r="D2" s="2"/>
      <c r="E2" s="2"/>
      <c r="F2" s="2"/>
      <c r="G2" s="2"/>
      <c r="H2" s="2"/>
    </row>
    <row r="3" spans="1:10">
      <c r="A3" s="3" t="s">
        <v>0</v>
      </c>
      <c r="B3" s="4" t="s">
        <v>1</v>
      </c>
      <c r="C3" s="5" t="s">
        <v>2</v>
      </c>
      <c r="D3" s="6" t="s">
        <v>3</v>
      </c>
      <c r="E3" s="6"/>
      <c r="F3" s="6"/>
      <c r="G3" s="6"/>
      <c r="H3" s="6"/>
      <c r="I3" s="15" t="s">
        <v>77</v>
      </c>
      <c r="J3" s="16" t="s">
        <v>5</v>
      </c>
    </row>
    <row r="4" spans="1:10">
      <c r="A4">
        <v>1</v>
      </c>
      <c r="B4" s="7" t="s">
        <v>78</v>
      </c>
      <c r="C4" s="8" t="s">
        <v>79</v>
      </c>
      <c r="D4" s="9"/>
      <c r="E4" s="9">
        <v>90</v>
      </c>
      <c r="F4" s="9">
        <v>90</v>
      </c>
      <c r="G4" s="9">
        <v>92</v>
      </c>
      <c r="H4" s="10"/>
      <c r="I4" s="17">
        <v>90</v>
      </c>
      <c r="J4" s="18" t="s">
        <v>9</v>
      </c>
    </row>
    <row r="5" spans="1:10">
      <c r="A5">
        <v>2</v>
      </c>
      <c r="B5" s="11" t="s">
        <v>80</v>
      </c>
      <c r="C5" s="12" t="s">
        <v>81</v>
      </c>
      <c r="D5" s="1">
        <v>90</v>
      </c>
      <c r="E5" s="1">
        <v>85</v>
      </c>
      <c r="F5" s="1">
        <v>85</v>
      </c>
      <c r="G5" s="1">
        <v>85</v>
      </c>
      <c r="I5" s="2">
        <f>(SUM(D5:G5)-MAX(D5:G5)-MIN(D5:G5))/2</f>
        <v>85</v>
      </c>
      <c r="J5" s="18" t="s">
        <v>9</v>
      </c>
    </row>
    <row r="6" spans="1:10">
      <c r="A6">
        <v>3</v>
      </c>
      <c r="B6" s="10" t="s">
        <v>82</v>
      </c>
      <c r="C6" s="13" t="s">
        <v>83</v>
      </c>
      <c r="D6" s="9"/>
      <c r="E6" s="9">
        <v>65</v>
      </c>
      <c r="F6" s="9">
        <v>85</v>
      </c>
      <c r="G6" s="9">
        <v>90</v>
      </c>
      <c r="I6" s="17">
        <v>85</v>
      </c>
      <c r="J6" s="18" t="s">
        <v>9</v>
      </c>
    </row>
    <row r="7" spans="1:10">
      <c r="A7">
        <v>4</v>
      </c>
      <c r="B7" s="7" t="s">
        <v>84</v>
      </c>
      <c r="C7" s="8" t="s">
        <v>85</v>
      </c>
      <c r="D7" s="9">
        <v>87</v>
      </c>
      <c r="E7" s="9">
        <v>85</v>
      </c>
      <c r="F7" s="9">
        <v>80</v>
      </c>
      <c r="G7" s="9">
        <v>70</v>
      </c>
      <c r="I7" s="17">
        <f>(SUM(D7:G7)-MAX(D7:G7)-MIN(D7:G7))/2</f>
        <v>82.5</v>
      </c>
      <c r="J7" s="18" t="s">
        <v>9</v>
      </c>
    </row>
    <row r="8" spans="1:10">
      <c r="A8">
        <v>5</v>
      </c>
      <c r="B8" s="7" t="s">
        <v>86</v>
      </c>
      <c r="C8" s="8" t="s">
        <v>87</v>
      </c>
      <c r="D8" s="9">
        <v>78</v>
      </c>
      <c r="E8" s="9">
        <v>70</v>
      </c>
      <c r="F8" s="9">
        <v>80</v>
      </c>
      <c r="G8" s="9">
        <v>83</v>
      </c>
      <c r="H8" s="10"/>
      <c r="I8" s="17">
        <f>(SUM(D8:G8)-MAX(D8:G8)-MIN(D8:G8))/2</f>
        <v>79</v>
      </c>
      <c r="J8" s="18" t="s">
        <v>9</v>
      </c>
    </row>
    <row r="9" spans="1:10">
      <c r="A9">
        <v>6</v>
      </c>
      <c r="B9" s="7" t="s">
        <v>88</v>
      </c>
      <c r="C9" s="8" t="s">
        <v>89</v>
      </c>
      <c r="D9" s="9"/>
      <c r="E9" s="9">
        <v>62</v>
      </c>
      <c r="F9" s="9">
        <v>80</v>
      </c>
      <c r="G9" s="9">
        <v>70</v>
      </c>
      <c r="I9" s="17">
        <v>70</v>
      </c>
      <c r="J9" s="18" t="s">
        <v>9</v>
      </c>
    </row>
    <row r="10" spans="1:10">
      <c r="A10">
        <v>7</v>
      </c>
      <c r="B10" s="7" t="s">
        <v>90</v>
      </c>
      <c r="C10" s="14" t="s">
        <v>91</v>
      </c>
      <c r="D10" s="9">
        <v>65</v>
      </c>
      <c r="E10" s="9">
        <v>50</v>
      </c>
      <c r="F10" s="9">
        <v>80</v>
      </c>
      <c r="G10" s="9">
        <v>68</v>
      </c>
      <c r="I10" s="17">
        <f>(SUM(D10:G10)-MAX(D10:G10)-MIN(D10:G10))/2</f>
        <v>66.5</v>
      </c>
      <c r="J10" s="18" t="s">
        <v>9</v>
      </c>
    </row>
  </sheetData>
  <sortState ref="B2:I8">
    <sortCondition ref="I2:I8" descending="1"/>
  </sortState>
  <mergeCells count="2">
    <mergeCell ref="D3:H3"/>
    <mergeCell ref="B1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答辩组1</vt:lpstr>
      <vt:lpstr>答辩组2</vt:lpstr>
      <vt:lpstr>延期打分表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yyy</dc:creator>
  <cp:lastModifiedBy>188----1726</cp:lastModifiedBy>
  <dcterms:created xsi:type="dcterms:W3CDTF">2020-11-03T15:01:00Z</dcterms:created>
  <dcterms:modified xsi:type="dcterms:W3CDTF">2020-11-04T07:10:05Z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